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\Oblast Jih\2024\4. 4217-2 Diváky\"/>
    </mc:Choice>
  </mc:AlternateContent>
  <xr:revisionPtr revIDLastSave="0" documentId="13_ncr:1_{A4B1D0EA-6177-4F18-A8EE-83AD3851E2CC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201'!$A$1:$I$34</definedName>
  </definedNames>
  <calcPr calcId="191029"/>
  <webPublishing codePage="0"/>
</workbook>
</file>

<file path=xl/calcChain.xml><?xml version="1.0" encoding="utf-8"?>
<calcChain xmlns="http://schemas.openxmlformats.org/spreadsheetml/2006/main">
  <c r="I26" i="4" l="1"/>
  <c r="Q25" i="4" s="1"/>
  <c r="O26" i="4" l="1"/>
  <c r="I25" i="4"/>
  <c r="I31" i="4"/>
  <c r="Q30" i="4" s="1"/>
  <c r="I21" i="4"/>
  <c r="I17" i="4"/>
  <c r="O17" i="4" s="1"/>
  <c r="I13" i="4"/>
  <c r="I9" i="4"/>
  <c r="O13" i="4" l="1"/>
  <c r="Q8" i="4"/>
  <c r="I8" i="4" s="1"/>
  <c r="R25" i="4"/>
  <c r="O25" i="4" s="1"/>
  <c r="O9" i="4"/>
  <c r="O21" i="4"/>
  <c r="O31" i="4"/>
  <c r="R30" i="4" s="1"/>
  <c r="I30" i="4"/>
  <c r="R8" i="4" l="1"/>
  <c r="I3" i="4"/>
  <c r="C11" i="2" s="1"/>
  <c r="O8" i="4"/>
  <c r="O30" i="4"/>
  <c r="I18" i="3"/>
  <c r="O18" i="3" s="1"/>
  <c r="I14" i="3"/>
  <c r="I10" i="3"/>
  <c r="O10" i="3" l="1"/>
  <c r="Q9" i="3"/>
  <c r="I9" i="3" s="1"/>
  <c r="I3" i="3" s="1"/>
  <c r="C10" i="2" s="1"/>
  <c r="O2" i="4"/>
  <c r="D11" i="2" s="1"/>
  <c r="O14" i="3"/>
  <c r="R9" i="3" l="1"/>
  <c r="O9" i="3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<sst xmlns="http://schemas.openxmlformats.org/spreadsheetml/2006/main" count="201" uniqueCount="99">
  <si>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</si>
  <si>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</si>
  <si>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</si>
  <si>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</si>
  <si>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</si>
  <si>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</si>
  <si>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</si>
  <si>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</si>
  <si>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</si>
  <si>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</si>
  <si>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</si>
  <si>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</si>
  <si>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</si>
  <si>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</si>
  <si>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</si>
  <si>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</si>
  <si>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</si>
  <si>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</si>
  <si>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</si>
  <si>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</si>
  <si>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</si>
  <si>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</si>
  <si>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</si>
  <si>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</si>
  <si>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</si>
  <si>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</si>
  <si>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</si>
  <si>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</si>
  <si>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</si>
  <si>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</si>
  <si>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</si>
  <si>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</si>
  <si>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</si>
  <si>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</si>
  <si>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</si>
  <si>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</si>
  <si>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</si>
  <si>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</si>
  <si>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</si>
  <si>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</si>
  <si>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</si>
  <si>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</si>
  <si>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</si>
  <si>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</si>
  <si>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</si>
  <si>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</si>
  <si>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</si>
  <si>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</si>
  <si>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</si>
  <si>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</si>
  <si>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</si>
  <si>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</si>
  <si>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</si>
  <si>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</si>
  <si>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</si>
  <si>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</si>
  <si>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</si>
  <si>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</si>
  <si>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</si>
  <si>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</si>
  <si>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</si>
  <si>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</si>
  <si>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</si>
  <si>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</si>
  <si>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</si>
  <si>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</si>
  <si>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</si>
  <si>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</si>
  <si>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</si>
  <si>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</si>
  <si>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</si>
  <si>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</si>
  <si>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</si>
  <si>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</si>
  <si>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</si>
  <si>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</si>
  <si>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</si>
  <si>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</si>
  <si>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</si>
  <si>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</si>
  <si>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</si>
  <si>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Obě římsy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</si>
  <si>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</si>
  <si>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</si>
  <si>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</si>
  <si>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</si>
  <si>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</si>
  <si>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Očištění sanovaných ploch líce opěr a křídel, podhledu a boků nosné konstrukce a obou říms</t>
  </si>
  <si>
    <t>Sanace podhledu a boků nosné konstrukce, líce a opěr křídel + obě římsy</t>
  </si>
  <si>
    <t>Sanace podhledu a boků nosné konstrukce, líce křídel a opěr</t>
  </si>
  <si>
    <t>Sanace výztuže podhledu a boků nosné konstrukce, líce křídel a opěr 25% plochy</t>
  </si>
  <si>
    <t>Stavba: III/4217 Diváky, most 4217-2 přes Divácký potok</t>
  </si>
  <si>
    <t>Most ev.č. 4217-2</t>
  </si>
  <si>
    <t>III/4217 Diváky, most 4217-2 přes Divácký potok</t>
  </si>
  <si>
    <t>Sanace podhledu a boků nosné konstrukce, líce křídel a opěr, obě římsy</t>
  </si>
  <si>
    <t xml:space="preserve">Plocha říms (0,20+0,50+0,70+0,20)*10,3*2=32,960 [A] 
</t>
  </si>
  <si>
    <t>Podhled a boky nosné konstrukce (0,50+9,00+0,50)*5,00=50,000 [A] 
Líce opěr 9,00*1,10*2=19,800 [B] 
Líce křídel (2,65*1,60)/2*4=8,480 [C]                                                                             Celkem: A+B+C=78,280 [D]</t>
  </si>
  <si>
    <t>Podhled a boky nosné konstrukce (0,50+9,00+0,50)*5,00=50,000 [A] 
Líce opěr 9,00*1,10*2=19,800 [B] 
Líce křídel (2,65*1,60)/2*4=8,480 [C]   
Římsy (0,20+0,50+0,70+0,20)*10,3*2=32,960 [D] 
Celkem: A+B+C+D=111,240 [E]</t>
  </si>
  <si>
    <t>Podhled a boky nosné konstrukce 0,25*(0,50+9,00+0,50)*5,00=12,500 [A] 
Líce opěr 0,25*9,00*1,10*2=4,950 [B] 
Líce křídel 0,25*(2,65*1,60)/2*4=2,120 [C]                                                                             Celkem: A+B+C=19,570 [D]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</si>
</sst>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5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4" fontId="13" fillId="0" borderId="1" xfId="8" applyNumberFormat="1" applyBorder="1" applyAlignment="1">
      <alignment horizontal="center" vertical="center"/>
    </xf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2"/>
      <c r="B1" s="22"/>
      <c r="C1" s="22"/>
      <c r="D1" s="22"/>
      <c r="E1" s="22"/>
    </row>
    <row r="2" spans="1:5" ht="12.75" customHeight="1" x14ac:dyDescent="0.2">
      <c r="A2" s="92"/>
      <c r="B2" s="93" t="s">
        <v>44</v>
      </c>
      <c r="C2" s="22"/>
      <c r="D2" s="22"/>
      <c r="E2" s="22"/>
    </row>
    <row r="3" spans="1:5" ht="20.100000000000001" customHeight="1" x14ac:dyDescent="0.2">
      <c r="A3" s="92"/>
      <c r="B3" s="92"/>
      <c r="C3" s="22"/>
      <c r="D3" s="22"/>
      <c r="E3" s="22"/>
    </row>
    <row r="4" spans="1:5" ht="20.100000000000001" customHeight="1" x14ac:dyDescent="0.2">
      <c r="A4" s="22"/>
      <c r="B4" s="94" t="s">
        <v>91</v>
      </c>
      <c r="C4" s="92"/>
      <c r="D4" s="92"/>
      <c r="E4" s="22"/>
    </row>
    <row r="5" spans="1:5" ht="12.75" customHeight="1" x14ac:dyDescent="0.2">
      <c r="A5" s="22"/>
      <c r="B5" s="92" t="s">
        <v>45</v>
      </c>
      <c r="C5" s="92"/>
      <c r="D5" s="92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69" t="s">
        <v>92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"/>
  <sheetViews>
    <sheetView topLeftCell="B1" zoomScaleNormal="100" workbookViewId="0">
      <pane ySplit="8" topLeftCell="A9" activePane="bottomLeft" state="frozen"/>
      <selection pane="bottomLeft" activeCell="B11" sqref="B11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96"/>
      <c r="D3" s="92"/>
      <c r="E3" s="68" t="s">
        <v>93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96" t="s">
        <v>59</v>
      </c>
      <c r="D4" s="92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97"/>
      <c r="D5" s="98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95" t="s">
        <v>14</v>
      </c>
      <c r="B6" s="95" t="s">
        <v>16</v>
      </c>
      <c r="C6" s="95" t="s">
        <v>18</v>
      </c>
      <c r="D6" s="95" t="s">
        <v>61</v>
      </c>
      <c r="E6" s="95" t="s">
        <v>20</v>
      </c>
      <c r="F6" s="95" t="s">
        <v>22</v>
      </c>
      <c r="G6" s="95" t="s">
        <v>24</v>
      </c>
      <c r="H6" s="95" t="s">
        <v>62</v>
      </c>
      <c r="I6" s="95"/>
    </row>
    <row r="7" spans="1:18" ht="12.75" customHeight="1" x14ac:dyDescent="0.2">
      <c r="A7" s="95"/>
      <c r="B7" s="95"/>
      <c r="C7" s="95"/>
      <c r="D7" s="95"/>
      <c r="E7" s="95"/>
      <c r="F7" s="95"/>
      <c r="G7" s="95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</f>
        <v>0</v>
      </c>
      <c r="R9" s="23">
        <f>0+O14+O18+O10</f>
        <v>0</v>
      </c>
    </row>
    <row r="10" spans="1:18" ht="12.75" customHeight="1" x14ac:dyDescent="0.2">
      <c r="A10" s="45"/>
      <c r="B10" s="11">
        <v>1</v>
      </c>
      <c r="C10" s="72" t="s">
        <v>65</v>
      </c>
      <c r="D10" s="8" t="s">
        <v>63</v>
      </c>
      <c r="E10" s="12" t="s">
        <v>67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66</v>
      </c>
      <c r="D14" s="49" t="s">
        <v>63</v>
      </c>
      <c r="E14" s="50" t="s">
        <v>68</v>
      </c>
      <c r="F14" s="51" t="s">
        <v>64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69</v>
      </c>
      <c r="D18" s="49" t="s">
        <v>5</v>
      </c>
      <c r="E18" s="50" t="s">
        <v>70</v>
      </c>
      <c r="F18" s="61" t="s">
        <v>64</v>
      </c>
      <c r="G18" s="62">
        <v>1</v>
      </c>
      <c r="H18" s="63">
        <v>0</v>
      </c>
      <c r="I18" s="104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71</v>
      </c>
    </row>
    <row r="20" spans="1:16" ht="12.75" customHeight="1" x14ac:dyDescent="0.2">
      <c r="E20" s="55"/>
    </row>
    <row r="21" spans="1:16" ht="12.75" customHeight="1" x14ac:dyDescent="0.2">
      <c r="E21" s="55" t="s">
        <v>72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4"/>
  <sheetViews>
    <sheetView topLeftCell="C1" workbookViewId="0">
      <pane ySplit="7" topLeftCell="A8" activePane="bottomLeft" state="frozen"/>
      <selection pane="bottomLeft" activeCell="C10" sqref="C10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customWidth="1"/>
    <col min="17" max="17" width="10.7109375" style="70" customWidth="1"/>
    <col min="18" max="18" width="9.140625" style="70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0+O8+O30+O25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00"/>
      <c r="D3" s="101"/>
      <c r="E3" s="68" t="s">
        <v>93</v>
      </c>
      <c r="F3" s="66"/>
      <c r="G3" s="3"/>
      <c r="H3" s="2" t="s">
        <v>55</v>
      </c>
      <c r="I3" s="21">
        <f>0+I8+I30+I25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02" t="s">
        <v>55</v>
      </c>
      <c r="D4" s="103"/>
      <c r="E4" s="6" t="s">
        <v>92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99" t="s">
        <v>14</v>
      </c>
      <c r="B5" s="99" t="s">
        <v>16</v>
      </c>
      <c r="C5" s="99" t="s">
        <v>18</v>
      </c>
      <c r="D5" s="99" t="s">
        <v>19</v>
      </c>
      <c r="E5" s="99" t="s">
        <v>20</v>
      </c>
      <c r="F5" s="99" t="s">
        <v>22</v>
      </c>
      <c r="G5" s="99" t="s">
        <v>24</v>
      </c>
      <c r="H5" s="99" t="s">
        <v>26</v>
      </c>
      <c r="I5" s="99"/>
      <c r="O5" s="70" t="s">
        <v>10</v>
      </c>
      <c r="P5" s="70" t="s">
        <v>12</v>
      </c>
    </row>
    <row r="6" spans="1:18" ht="12.75" customHeight="1" x14ac:dyDescent="0.2">
      <c r="A6" s="99"/>
      <c r="B6" s="99"/>
      <c r="C6" s="99"/>
      <c r="D6" s="99"/>
      <c r="E6" s="99"/>
      <c r="F6" s="99"/>
      <c r="G6" s="99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ht="12.75" customHeight="1" x14ac:dyDescent="0.2">
      <c r="A8" s="67" t="s">
        <v>31</v>
      </c>
      <c r="B8" s="67"/>
      <c r="C8" s="9" t="s">
        <v>25</v>
      </c>
      <c r="D8" s="67"/>
      <c r="E8" s="20" t="s">
        <v>38</v>
      </c>
      <c r="F8" s="67"/>
      <c r="G8" s="67"/>
      <c r="H8" s="67"/>
      <c r="I8" s="10">
        <f>0+Q8</f>
        <v>0</v>
      </c>
      <c r="O8" s="70">
        <f>0+R8</f>
        <v>0</v>
      </c>
      <c r="Q8" s="71">
        <f>0+I9+I13+I17+I21</f>
        <v>0</v>
      </c>
      <c r="R8" s="70">
        <f>0+O9+O13+O17+O21</f>
        <v>0</v>
      </c>
    </row>
    <row r="9" spans="1:18" x14ac:dyDescent="0.2">
      <c r="A9" s="8" t="s">
        <v>33</v>
      </c>
      <c r="B9" s="11">
        <v>1</v>
      </c>
      <c r="C9" s="11" t="s">
        <v>39</v>
      </c>
      <c r="D9" s="8" t="s">
        <v>5</v>
      </c>
      <c r="E9" s="74" t="s">
        <v>40</v>
      </c>
      <c r="F9" s="13" t="s">
        <v>34</v>
      </c>
      <c r="G9" s="14">
        <v>111.24</v>
      </c>
      <c r="H9" s="15">
        <v>0</v>
      </c>
      <c r="I9" s="15">
        <f>ROUND(ROUND(H9,2)*ROUND(G9,3),2)</f>
        <v>0</v>
      </c>
      <c r="O9" s="70">
        <f>(I9*21)/100</f>
        <v>0</v>
      </c>
      <c r="P9" s="70" t="s">
        <v>12</v>
      </c>
    </row>
    <row r="10" spans="1:18" x14ac:dyDescent="0.2">
      <c r="A10" s="16" t="s">
        <v>35</v>
      </c>
      <c r="E10" s="73" t="s">
        <v>94</v>
      </c>
    </row>
    <row r="11" spans="1:18" ht="63.75" customHeight="1" x14ac:dyDescent="0.2">
      <c r="A11" s="18" t="s">
        <v>36</v>
      </c>
      <c r="E11" s="19" t="s">
        <v>97</v>
      </c>
    </row>
    <row r="12" spans="1:18" ht="76.5" x14ac:dyDescent="0.2">
      <c r="A12" s="70" t="s">
        <v>37</v>
      </c>
      <c r="E12" s="17" t="s">
        <v>41</v>
      </c>
    </row>
    <row r="13" spans="1:18" x14ac:dyDescent="0.2">
      <c r="A13" s="8" t="s">
        <v>33</v>
      </c>
      <c r="B13" s="11">
        <v>2</v>
      </c>
      <c r="C13" s="11" t="s">
        <v>73</v>
      </c>
      <c r="D13" s="8" t="s">
        <v>5</v>
      </c>
      <c r="E13" s="74" t="s">
        <v>74</v>
      </c>
      <c r="F13" s="13" t="s">
        <v>34</v>
      </c>
      <c r="G13" s="14">
        <v>78.28</v>
      </c>
      <c r="H13" s="15">
        <v>0</v>
      </c>
      <c r="I13" s="15">
        <f>ROUND(ROUND(H13,2)*ROUND(G13,3),2)</f>
        <v>0</v>
      </c>
      <c r="O13" s="70">
        <f>(I13*21)/100</f>
        <v>0</v>
      </c>
      <c r="P13" s="70" t="s">
        <v>12</v>
      </c>
    </row>
    <row r="14" spans="1:18" x14ac:dyDescent="0.2">
      <c r="A14" s="16" t="s">
        <v>35</v>
      </c>
      <c r="E14" s="73" t="s">
        <v>89</v>
      </c>
    </row>
    <row r="15" spans="1:18" ht="51" customHeight="1" x14ac:dyDescent="0.2">
      <c r="A15" s="18" t="s">
        <v>36</v>
      </c>
      <c r="E15" s="19" t="s">
        <v>96</v>
      </c>
    </row>
    <row r="16" spans="1:18" ht="76.5" x14ac:dyDescent="0.2">
      <c r="A16" s="70" t="s">
        <v>37</v>
      </c>
      <c r="E16" s="17" t="s">
        <v>41</v>
      </c>
    </row>
    <row r="17" spans="1:18" x14ac:dyDescent="0.2">
      <c r="A17" s="8" t="s">
        <v>33</v>
      </c>
      <c r="B17" s="11">
        <v>3</v>
      </c>
      <c r="C17" s="11" t="s">
        <v>75</v>
      </c>
      <c r="D17" s="8" t="s">
        <v>5</v>
      </c>
      <c r="E17" s="74" t="s">
        <v>76</v>
      </c>
      <c r="F17" s="13" t="s">
        <v>34</v>
      </c>
      <c r="G17" s="14">
        <v>111.24</v>
      </c>
      <c r="H17" s="15">
        <v>0</v>
      </c>
      <c r="I17" s="15">
        <f>ROUND(ROUND(H17,2)*ROUND(G17,3),2)</f>
        <v>0</v>
      </c>
      <c r="O17" s="70">
        <f>(I17*21)/100</f>
        <v>0</v>
      </c>
      <c r="P17" s="70" t="s">
        <v>12</v>
      </c>
    </row>
    <row r="18" spans="1:18" x14ac:dyDescent="0.2">
      <c r="A18" s="16" t="s">
        <v>35</v>
      </c>
      <c r="E18" s="17" t="s">
        <v>88</v>
      </c>
    </row>
    <row r="19" spans="1:18" ht="63.75" customHeight="1" x14ac:dyDescent="0.2">
      <c r="A19" s="18" t="s">
        <v>36</v>
      </c>
      <c r="E19" s="19" t="s">
        <v>97</v>
      </c>
    </row>
    <row r="20" spans="1:18" ht="76.5" x14ac:dyDescent="0.2">
      <c r="A20" s="70" t="s">
        <v>37</v>
      </c>
      <c r="E20" s="17" t="s">
        <v>41</v>
      </c>
    </row>
    <row r="21" spans="1:18" x14ac:dyDescent="0.2">
      <c r="A21" s="8" t="s">
        <v>33</v>
      </c>
      <c r="B21" s="11">
        <v>4</v>
      </c>
      <c r="C21" s="11" t="s">
        <v>77</v>
      </c>
      <c r="D21" s="8" t="s">
        <v>5</v>
      </c>
      <c r="E21" s="74" t="s">
        <v>78</v>
      </c>
      <c r="F21" s="13" t="s">
        <v>34</v>
      </c>
      <c r="G21" s="14">
        <v>19.57</v>
      </c>
      <c r="H21" s="15">
        <v>0</v>
      </c>
      <c r="I21" s="15">
        <f>ROUND(ROUND(H21,2)*ROUND(G21,3),2)</f>
        <v>0</v>
      </c>
      <c r="O21" s="70">
        <f>(I21*21)/100</f>
        <v>0</v>
      </c>
      <c r="P21" s="70" t="s">
        <v>12</v>
      </c>
    </row>
    <row r="22" spans="1:18" x14ac:dyDescent="0.2">
      <c r="A22" s="16" t="s">
        <v>35</v>
      </c>
      <c r="E22" s="73" t="s">
        <v>90</v>
      </c>
    </row>
    <row r="23" spans="1:18" ht="51" customHeight="1" x14ac:dyDescent="0.2">
      <c r="A23" s="18" t="s">
        <v>36</v>
      </c>
      <c r="E23" s="19" t="s">
        <v>98</v>
      </c>
    </row>
    <row r="24" spans="1:18" ht="63.75" x14ac:dyDescent="0.2">
      <c r="A24" s="70" t="s">
        <v>37</v>
      </c>
      <c r="E24" s="17" t="s">
        <v>79</v>
      </c>
    </row>
    <row r="25" spans="1:18" s="79" customFormat="1" ht="12.75" customHeight="1" x14ac:dyDescent="0.2">
      <c r="A25" s="75" t="s">
        <v>31</v>
      </c>
      <c r="B25" s="75"/>
      <c r="C25" s="76" t="s">
        <v>82</v>
      </c>
      <c r="D25" s="75"/>
      <c r="E25" s="77" t="s">
        <v>83</v>
      </c>
      <c r="F25" s="75"/>
      <c r="G25" s="75"/>
      <c r="H25" s="75"/>
      <c r="I25" s="78">
        <f>0+Q25</f>
        <v>0</v>
      </c>
      <c r="O25" s="79">
        <f>0+R25</f>
        <v>0</v>
      </c>
      <c r="Q25" s="80">
        <f>0+I26</f>
        <v>0</v>
      </c>
      <c r="R25" s="79">
        <f>0+O26</f>
        <v>0</v>
      </c>
    </row>
    <row r="26" spans="1:18" s="79" customFormat="1" x14ac:dyDescent="0.2">
      <c r="A26" s="81" t="s">
        <v>33</v>
      </c>
      <c r="B26" s="82">
        <v>5</v>
      </c>
      <c r="C26" s="82" t="s">
        <v>84</v>
      </c>
      <c r="D26" s="81" t="s">
        <v>5</v>
      </c>
      <c r="E26" s="83" t="s">
        <v>85</v>
      </c>
      <c r="F26" s="84" t="s">
        <v>34</v>
      </c>
      <c r="G26" s="85">
        <v>32.96</v>
      </c>
      <c r="H26" s="86">
        <v>0</v>
      </c>
      <c r="I26" s="87">
        <f>ROUND(ROUND(H26,2)*ROUND(G26,3),2)</f>
        <v>0</v>
      </c>
      <c r="O26" s="79">
        <f>(I26*21)/100</f>
        <v>0</v>
      </c>
      <c r="P26" s="79" t="s">
        <v>12</v>
      </c>
    </row>
    <row r="27" spans="1:18" s="79" customFormat="1" x14ac:dyDescent="0.2">
      <c r="A27" s="88" t="s">
        <v>35</v>
      </c>
      <c r="E27" s="73" t="s">
        <v>81</v>
      </c>
    </row>
    <row r="28" spans="1:18" s="79" customFormat="1" ht="12.75" customHeight="1" x14ac:dyDescent="0.2">
      <c r="A28" s="89" t="s">
        <v>36</v>
      </c>
      <c r="E28" s="19" t="s">
        <v>95</v>
      </c>
    </row>
    <row r="29" spans="1:18" s="79" customFormat="1" ht="51" x14ac:dyDescent="0.2">
      <c r="A29" s="79" t="s">
        <v>37</v>
      </c>
      <c r="E29" s="90" t="s">
        <v>86</v>
      </c>
    </row>
    <row r="30" spans="1:18" ht="12.75" customHeight="1" x14ac:dyDescent="0.2">
      <c r="A30" s="67" t="s">
        <v>31</v>
      </c>
      <c r="B30" s="67"/>
      <c r="C30" s="9" t="s">
        <v>28</v>
      </c>
      <c r="D30" s="67"/>
      <c r="E30" s="20" t="s">
        <v>42</v>
      </c>
      <c r="F30" s="67"/>
      <c r="G30" s="67"/>
      <c r="H30" s="67"/>
      <c r="I30" s="10">
        <f>0+Q30</f>
        <v>0</v>
      </c>
      <c r="O30" s="70">
        <f>0+R30</f>
        <v>0</v>
      </c>
      <c r="Q30" s="71">
        <f>0+I31</f>
        <v>0</v>
      </c>
      <c r="R30" s="70">
        <f>0+O31</f>
        <v>0</v>
      </c>
    </row>
    <row r="31" spans="1:18" x14ac:dyDescent="0.2">
      <c r="A31" s="8" t="s">
        <v>33</v>
      </c>
      <c r="B31" s="11">
        <v>6</v>
      </c>
      <c r="C31" s="11">
        <v>938543</v>
      </c>
      <c r="D31" s="8" t="s">
        <v>5</v>
      </c>
      <c r="E31" s="91" t="s">
        <v>80</v>
      </c>
      <c r="F31" s="13" t="s">
        <v>34</v>
      </c>
      <c r="G31" s="14">
        <v>111.24</v>
      </c>
      <c r="H31" s="15">
        <v>0</v>
      </c>
      <c r="I31" s="15">
        <f>ROUND(ROUND(H31,2)*ROUND(G31,3),2)</f>
        <v>0</v>
      </c>
      <c r="O31" s="70">
        <f>(I31*21)/100</f>
        <v>0</v>
      </c>
      <c r="P31" s="70" t="s">
        <v>12</v>
      </c>
    </row>
    <row r="32" spans="1:18" ht="25.5" x14ac:dyDescent="0.2">
      <c r="A32" s="16" t="s">
        <v>35</v>
      </c>
      <c r="E32" s="17" t="s">
        <v>87</v>
      </c>
    </row>
    <row r="33" spans="1:5" ht="63.75" customHeight="1" x14ac:dyDescent="0.2">
      <c r="A33" s="18" t="s">
        <v>36</v>
      </c>
      <c r="E33" s="19" t="s">
        <v>97</v>
      </c>
    </row>
    <row r="34" spans="1:5" ht="25.5" x14ac:dyDescent="0.2">
      <c r="A34" s="70" t="s">
        <v>37</v>
      </c>
      <c r="E34" s="17" t="s">
        <v>43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2024-03-21T08:35:06Z</dcterms:modified>
  <cp:category/>
  <cp:contentStatus/>
</cp:coreProperties>
</file>